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0115" windowHeight="12075" activeTab="0"/>
  </bookViews>
  <sheets>
    <sheet name="Chart data &amp; workings" sheetId="1" r:id="rId1"/>
    <sheet name="Alternative sources definition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<sst xmlns="http://schemas.openxmlformats.org/spreadsheetml/2006/main" count="73" uniqueCount="43">
  <si>
    <t>Total Managed Expenditure 2011-12</t>
  </si>
  <si>
    <t>DWP benefits 2011-12</t>
  </si>
  <si>
    <t>state pension 2011-12</t>
  </si>
  <si>
    <t>pension credit 2011-12</t>
  </si>
  <si>
    <t>Benefits excluding pensions 2011-12</t>
  </si>
  <si>
    <t>% TME</t>
  </si>
  <si>
    <t>Benefits excluding all pensioners' benefits 2011-12</t>
  </si>
  <si>
    <t>Tax credits 2011-12</t>
  </si>
  <si>
    <t>Welfare excluding all pensioners' benefits 2011-12</t>
  </si>
  <si>
    <t>Welfare excluding pensions 2011-12</t>
  </si>
  <si>
    <t xml:space="preserve">Chart data </t>
  </si>
  <si>
    <t xml:space="preserve">Gross debt interest </t>
  </si>
  <si>
    <t>Public sector current expenditure 2011-12</t>
  </si>
  <si>
    <t>Average income tax</t>
  </si>
  <si>
    <t>Welfare excluding pensions</t>
  </si>
  <si>
    <t>Other</t>
  </si>
  <si>
    <t>PESA</t>
  </si>
  <si>
    <t>DWP</t>
  </si>
  <si>
    <t>HMRC receipts</t>
  </si>
  <si>
    <t>DWP +HMRC</t>
  </si>
  <si>
    <t>HMT</t>
  </si>
  <si>
    <t>NI pensions</t>
  </si>
  <si>
    <t>NI 'welfare'</t>
  </si>
  <si>
    <t>http://www.ukpublicspending.co.uk/Northern_Ireland_country_spending.html</t>
  </si>
  <si>
    <t>Public finances databank</t>
  </si>
  <si>
    <t>Welfare'</t>
  </si>
  <si>
    <t>Welfare' excluding pensions</t>
  </si>
  <si>
    <t>Welfare' excluding pensions % PSCE</t>
  </si>
  <si>
    <t>Welfare' excluding pensions % TME</t>
  </si>
  <si>
    <t>TME</t>
  </si>
  <si>
    <t>Social protection excluding pensions</t>
  </si>
  <si>
    <t>Social protection excluding pensions % TME</t>
  </si>
  <si>
    <t>TME  201-12</t>
  </si>
  <si>
    <t>Social security 2011-12</t>
  </si>
  <si>
    <t>NI pensions 2011-12</t>
  </si>
  <si>
    <t>Social protection expenditure 2011-12</t>
  </si>
  <si>
    <t>Source</t>
  </si>
  <si>
    <t>Net public service pensions</t>
  </si>
  <si>
    <t>Social protection excluding pensions &amp; public service pensions</t>
  </si>
  <si>
    <t>Social protection excluding pensions &amp; public service pensions% TME</t>
  </si>
  <si>
    <t>Social protection excluding pensions &amp; public service pensions % PSCE</t>
  </si>
  <si>
    <t>Total income tax liability 2010-11</t>
  </si>
  <si>
    <t>http://www.hmrc.gov.uk/statistics/tax-statistics/liabilities.pdf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</si>
</sst>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Gill Sans MT"/>
      <family val="2"/>
    </font>
    <font>
      <b/>
      <sz val="8"/>
      <name val="Gill Sans MT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5" fillId="33" borderId="0">
      <alignment horizontal="right" vertical="top" wrapText="1"/>
      <protection/>
    </xf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3" fillId="34" borderId="10" xfId="0" applyNumberFormat="1" applyFont="1" applyFill="1" applyBorder="1" applyAlignment="1">
      <alignment horizontal="center" vertical="center"/>
    </xf>
    <xf numFmtId="165" fontId="4" fillId="34" borderId="11" xfId="0" applyNumberFormat="1" applyFont="1" applyFill="1" applyBorder="1" applyAlignment="1">
      <alignment horizontal="center" vertical="center"/>
    </xf>
    <xf numFmtId="6" fontId="0" fillId="0" borderId="0" xfId="0" applyNumberFormat="1" applyAlignment="1">
      <alignment/>
    </xf>
    <xf numFmtId="0" fontId="0" fillId="0" borderId="0" xfId="0" applyAlignment="1" quotePrefix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able Header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Mail chart with accurate data and labelling</a:t>
            </a:r>
          </a:p>
        </c:rich>
      </c:tx>
      <c:layout>
        <c:manualLayout>
          <c:xMode val="factor"/>
          <c:yMode val="factor"/>
          <c:x val="-0.002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35"/>
          <c:y val="0.31775"/>
          <c:w val="0.379"/>
          <c:h val="0.596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'Chart data &amp; workings'!$C$23:$C$25</c:f>
              <c:strCache/>
            </c:strRef>
          </c:cat>
          <c:val>
            <c:numRef>
              <c:f>'Chart data &amp; workings'!$D$23:$D$25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55"/>
          <c:y val="0.41125"/>
          <c:w val="0.274"/>
          <c:h val="0.39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Mail chart taking account of all pensioners' benefits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65"/>
          <c:y val="0.2875"/>
          <c:w val="0.399"/>
          <c:h val="0.674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'Chart data &amp; workings'!$C$27:$C$29</c:f>
              <c:strCache/>
            </c:strRef>
          </c:cat>
          <c:val>
            <c:numRef>
              <c:f>'Chart data &amp; workings'!$D$27:$D$29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275"/>
          <c:y val="0.319"/>
          <c:w val="0.2865"/>
          <c:h val="0.59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495300</xdr:colOff>
      <xdr:row>19</xdr:row>
      <xdr:rowOff>180975</xdr:rowOff>
    </xdr:from>
    <xdr:to>
      <xdr:col>9</xdr:col>
      <xdr:colOff>104775</xdr:colOff>
      <xdr:row>35</xdr:row>
      <xdr:rowOff>66675</xdr:rowOff>
    </xdr:to>
    <xdr:graphicFrame>
      <xdr:nvGraphicFramePr>
        <xdr:cNvPr id="1" name="Chart 1"/>
        <xdr:cNvGraphicFramePr/>
      </xdr:nvGraphicFramePr>
      <xdr:xfrm>
        <a:off x="7143750" y="3800475"/>
        <a:ext cx="45720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514350</xdr:colOff>
      <xdr:row>35</xdr:row>
      <xdr:rowOff>57150</xdr:rowOff>
    </xdr:from>
    <xdr:to>
      <xdr:col>9</xdr:col>
      <xdr:colOff>123825</xdr:colOff>
      <xdr:row>49</xdr:row>
      <xdr:rowOff>133350</xdr:rowOff>
    </xdr:to>
    <xdr:graphicFrame>
      <xdr:nvGraphicFramePr>
        <xdr:cNvPr id="2" name="Chart 2"/>
        <xdr:cNvGraphicFramePr/>
      </xdr:nvGraphicFramePr>
      <xdr:xfrm>
        <a:off x="7162800" y="67246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7"/>
  <sheetViews>
    <sheetView tabSelected="1" zoomScalePageLayoutView="0" workbookViewId="0" topLeftCell="A40">
      <selection activeCell="E27" sqref="E27"/>
    </sheetView>
  </sheetViews>
  <sheetFormatPr defaultColWidth="9.140625" defaultRowHeight="15"/>
  <cols>
    <col min="2" max="2" width="15.57421875" style="0" customWidth="1"/>
    <col min="3" max="3" width="50.00390625" style="0" customWidth="1"/>
    <col min="4" max="4" width="15.8515625" style="0" bestFit="1" customWidth="1"/>
    <col min="5" max="5" width="9.140625" style="0" customWidth="1"/>
    <col min="6" max="6" width="38.28125" style="0" customWidth="1"/>
    <col min="7" max="7" width="17.8515625" style="0" customWidth="1"/>
  </cols>
  <sheetData>
    <row r="2" ht="15">
      <c r="B2" t="s">
        <v>36</v>
      </c>
    </row>
    <row r="3" spans="2:12" ht="15">
      <c r="B3" t="s">
        <v>16</v>
      </c>
      <c r="C3" t="s">
        <v>0</v>
      </c>
      <c r="D3" s="1">
        <v>694888000000</v>
      </c>
      <c r="F3" t="s">
        <v>12</v>
      </c>
      <c r="G3" s="1">
        <f>L3*1000000000</f>
        <v>643100000000</v>
      </c>
      <c r="L3" s="4">
        <v>643.1</v>
      </c>
    </row>
    <row r="4" spans="2:4" ht="15">
      <c r="B4" t="s">
        <v>42</v>
      </c>
      <c r="C4" t="s">
        <v>41</v>
      </c>
      <c r="D4" s="1">
        <v>152000000000</v>
      </c>
    </row>
    <row r="5" ht="15">
      <c r="E5" t="s">
        <v>5</v>
      </c>
    </row>
    <row r="6" spans="2:5" ht="15">
      <c r="B6" t="s">
        <v>17</v>
      </c>
      <c r="C6" t="s">
        <v>1</v>
      </c>
      <c r="D6" s="1">
        <v>158026928813.223</v>
      </c>
      <c r="E6" s="2">
        <v>22.741352392503973</v>
      </c>
    </row>
    <row r="7" spans="2:5" ht="15">
      <c r="B7" t="s">
        <v>17</v>
      </c>
      <c r="C7" t="s">
        <v>2</v>
      </c>
      <c r="D7" s="1">
        <v>74141884345.93</v>
      </c>
      <c r="E7" s="2">
        <v>10.669616448395999</v>
      </c>
    </row>
    <row r="8" spans="2:5" ht="15">
      <c r="B8" t="s">
        <v>17</v>
      </c>
      <c r="C8" t="s">
        <v>3</v>
      </c>
      <c r="D8" s="1">
        <v>8060537693.551832</v>
      </c>
      <c r="E8" s="2">
        <v>1.1599765276637146</v>
      </c>
    </row>
    <row r="9" spans="2:5" ht="15">
      <c r="B9" t="s">
        <v>17</v>
      </c>
      <c r="C9" t="s">
        <v>4</v>
      </c>
      <c r="D9" s="1">
        <v>75824506773.74118</v>
      </c>
      <c r="E9" s="2">
        <v>10.911759416444259</v>
      </c>
    </row>
    <row r="10" spans="2:5" ht="15">
      <c r="B10" t="s">
        <v>17</v>
      </c>
      <c r="C10" t="s">
        <v>6</v>
      </c>
      <c r="D10" s="1">
        <f>D3*E10/100</f>
        <v>54896152000</v>
      </c>
      <c r="E10" s="2">
        <v>7.9</v>
      </c>
    </row>
    <row r="11" ht="15">
      <c r="E11" s="2"/>
    </row>
    <row r="12" spans="2:5" ht="15">
      <c r="B12" t="s">
        <v>18</v>
      </c>
      <c r="C12" t="s">
        <v>7</v>
      </c>
      <c r="D12" s="1">
        <v>29830000000.0881</v>
      </c>
      <c r="E12" s="2">
        <f>D12/D3*100</f>
        <v>4.29277811677394</v>
      </c>
    </row>
    <row r="13" ht="15">
      <c r="E13" s="2"/>
    </row>
    <row r="14" spans="2:7" ht="15">
      <c r="B14" t="s">
        <v>19</v>
      </c>
      <c r="C14" t="s">
        <v>9</v>
      </c>
      <c r="D14" s="1">
        <f>D9+D12</f>
        <v>105654506773.82928</v>
      </c>
      <c r="E14" s="2">
        <f>D14/D3*100</f>
        <v>15.204537533218199</v>
      </c>
      <c r="G14">
        <f>D14/$G$3*100</f>
        <v>16.428939010080747</v>
      </c>
    </row>
    <row r="15" spans="2:5" ht="15">
      <c r="B15" t="s">
        <v>19</v>
      </c>
      <c r="C15" t="s">
        <v>8</v>
      </c>
      <c r="D15" s="1">
        <f>SUM(D10:D12)</f>
        <v>84726152000.0881</v>
      </c>
      <c r="E15" s="2">
        <f>SUM(E10:E12)</f>
        <v>12.19277811677394</v>
      </c>
    </row>
    <row r="16" ht="15">
      <c r="E16" s="2"/>
    </row>
    <row r="17" spans="2:11" ht="15">
      <c r="B17" t="s">
        <v>16</v>
      </c>
      <c r="C17" t="s">
        <v>11</v>
      </c>
      <c r="D17" s="1">
        <f>K17*1000000000</f>
        <v>47100000000</v>
      </c>
      <c r="E17" s="2">
        <f>D17/D3*100</f>
        <v>6.778070710675676</v>
      </c>
      <c r="G17">
        <f>D17/$G$3*100</f>
        <v>7.32389986005287</v>
      </c>
      <c r="K17" s="3">
        <v>47.1</v>
      </c>
    </row>
    <row r="18" ht="15">
      <c r="E18" s="2"/>
    </row>
    <row r="19" spans="2:5" ht="15">
      <c r="B19" t="s">
        <v>20</v>
      </c>
      <c r="C19" t="s">
        <v>13</v>
      </c>
      <c r="D19" s="5">
        <v>5210</v>
      </c>
      <c r="E19" s="2"/>
    </row>
    <row r="20" ht="15">
      <c r="E20" s="2"/>
    </row>
    <row r="21" spans="3:5" ht="15">
      <c r="C21" s="7" t="s">
        <v>10</v>
      </c>
      <c r="E21" s="2"/>
    </row>
    <row r="22" ht="15">
      <c r="E22" s="2"/>
    </row>
    <row r="23" spans="3:5" ht="15">
      <c r="C23" s="7" t="s">
        <v>14</v>
      </c>
      <c r="D23" s="8">
        <f>$D$19*E23/100</f>
        <v>792.1564054806681</v>
      </c>
      <c r="E23" s="2">
        <f>E14</f>
        <v>15.204537533218199</v>
      </c>
    </row>
    <row r="24" spans="2:5" ht="15">
      <c r="B24" t="s">
        <v>20</v>
      </c>
      <c r="C24" s="7" t="s">
        <v>11</v>
      </c>
      <c r="D24" s="8">
        <f>$D$19*E24/100</f>
        <v>369.91</v>
      </c>
      <c r="E24" s="2">
        <v>7.1</v>
      </c>
    </row>
    <row r="25" spans="3:5" ht="15">
      <c r="C25" s="7" t="s">
        <v>15</v>
      </c>
      <c r="D25" s="8">
        <f>$D$19*E25/100</f>
        <v>4047.933594519332</v>
      </c>
      <c r="E25" s="2">
        <f>100-E23-E24</f>
        <v>77.6954624667818</v>
      </c>
    </row>
    <row r="26" spans="3:5" ht="15">
      <c r="C26" s="7"/>
      <c r="D26" s="9"/>
      <c r="E26" s="2"/>
    </row>
    <row r="27" spans="3:5" ht="15">
      <c r="C27" s="7" t="s">
        <v>8</v>
      </c>
      <c r="D27" s="8">
        <f>$D$19*E27/100</f>
        <v>635.2437398839223</v>
      </c>
      <c r="E27" s="2">
        <v>12.19277811677394</v>
      </c>
    </row>
    <row r="28" spans="2:5" ht="15">
      <c r="B28" t="s">
        <v>20</v>
      </c>
      <c r="C28" s="7" t="s">
        <v>11</v>
      </c>
      <c r="D28" s="8">
        <f>$D$19*E28/100</f>
        <v>369.91</v>
      </c>
      <c r="E28" s="2">
        <v>7.1</v>
      </c>
    </row>
    <row r="29" spans="3:11" ht="15">
      <c r="C29" s="7" t="s">
        <v>15</v>
      </c>
      <c r="D29" s="8">
        <f>$D$19*E29/100</f>
        <v>4204.846260116078</v>
      </c>
      <c r="E29" s="2">
        <f>100-E27-E28</f>
        <v>80.70722188322607</v>
      </c>
      <c r="K29">
        <v>174.9</v>
      </c>
    </row>
    <row r="30" spans="4:11" ht="15">
      <c r="D30" s="2"/>
      <c r="E30" s="2"/>
      <c r="K30">
        <v>27.2</v>
      </c>
    </row>
    <row r="31" spans="3:11" ht="15">
      <c r="C31" s="7"/>
      <c r="D31" s="2"/>
      <c r="K31">
        <f>SUM(K29:K30)</f>
        <v>202.1</v>
      </c>
    </row>
    <row r="32" ht="15">
      <c r="C32" s="7"/>
    </row>
    <row r="33" spans="3:4" ht="15">
      <c r="C33" s="7"/>
      <c r="D33" s="1"/>
    </row>
    <row r="34" ht="15">
      <c r="C34" s="7"/>
    </row>
    <row r="36" ht="15">
      <c r="D36" s="1"/>
    </row>
    <row r="37" ht="15">
      <c r="D37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88.421875" style="0" customWidth="1"/>
    <col min="2" max="2" width="38.7109375" style="0" bestFit="1" customWidth="1"/>
    <col min="3" max="3" width="20.421875" style="0" customWidth="1"/>
  </cols>
  <sheetData>
    <row r="1" ht="15">
      <c r="A1" t="s">
        <v>36</v>
      </c>
    </row>
    <row r="2" spans="1:3" ht="15">
      <c r="A2" t="s">
        <v>24</v>
      </c>
      <c r="B2" t="s">
        <v>12</v>
      </c>
      <c r="C2" s="1">
        <v>643100000000</v>
      </c>
    </row>
    <row r="3" spans="1:6" ht="15">
      <c r="A3" t="s">
        <v>24</v>
      </c>
      <c r="B3" t="s">
        <v>32</v>
      </c>
      <c r="C3" s="1">
        <f>F3*1000000000</f>
        <v>690900000000</v>
      </c>
      <c r="F3">
        <v>690.9</v>
      </c>
    </row>
    <row r="4" spans="1:6" ht="15">
      <c r="A4" t="s">
        <v>24</v>
      </c>
      <c r="B4" t="s">
        <v>33</v>
      </c>
      <c r="C4" s="1">
        <f>F4*1000000000</f>
        <v>174900000000</v>
      </c>
      <c r="F4">
        <v>174.9</v>
      </c>
    </row>
    <row r="5" spans="1:6" ht="15">
      <c r="A5" t="s">
        <v>24</v>
      </c>
      <c r="B5" t="s">
        <v>7</v>
      </c>
      <c r="C5" s="1">
        <f>F5*1000000000</f>
        <v>27200000000</v>
      </c>
      <c r="F5">
        <v>27.2</v>
      </c>
    </row>
    <row r="6" spans="1:6" ht="15">
      <c r="A6" t="s">
        <v>24</v>
      </c>
      <c r="B6" s="6" t="s">
        <v>25</v>
      </c>
      <c r="C6" s="1">
        <f>F6*1000000000</f>
        <v>202100000000</v>
      </c>
      <c r="F6">
        <v>202.1</v>
      </c>
    </row>
    <row r="7" spans="1:3" ht="15">
      <c r="A7" t="s">
        <v>17</v>
      </c>
      <c r="B7" t="s">
        <v>2</v>
      </c>
      <c r="C7" s="1">
        <v>74141884345.93</v>
      </c>
    </row>
    <row r="8" spans="1:3" ht="15">
      <c r="A8" t="s">
        <v>17</v>
      </c>
      <c r="B8" t="s">
        <v>3</v>
      </c>
      <c r="C8" s="1">
        <v>8060537693.551832</v>
      </c>
    </row>
    <row r="9" spans="1:3" ht="15">
      <c r="A9" t="s">
        <v>23</v>
      </c>
      <c r="B9" t="s">
        <v>34</v>
      </c>
      <c r="C9" s="1">
        <v>5000000000</v>
      </c>
    </row>
    <row r="10" spans="2:3" ht="15">
      <c r="B10" s="6" t="s">
        <v>26</v>
      </c>
      <c r="C10" s="1">
        <f>C6-C7-C8-C9</f>
        <v>114897577960.51817</v>
      </c>
    </row>
    <row r="11" spans="2:3" ht="15">
      <c r="B11" s="6" t="s">
        <v>27</v>
      </c>
      <c r="C11" s="2">
        <f>C10/C2*100</f>
        <v>17.866207115614703</v>
      </c>
    </row>
    <row r="12" spans="2:3" ht="15">
      <c r="B12" s="6" t="s">
        <v>28</v>
      </c>
      <c r="C12" s="2">
        <f>C10/C3*100</f>
        <v>16.63013141706733</v>
      </c>
    </row>
    <row r="16" spans="1:3" ht="15">
      <c r="A16" t="s">
        <v>23</v>
      </c>
      <c r="B16" t="s">
        <v>22</v>
      </c>
      <c r="C16" s="5">
        <v>2200000000</v>
      </c>
    </row>
    <row r="18" spans="2:6" ht="15">
      <c r="B18" t="s">
        <v>29</v>
      </c>
      <c r="C18" s="5">
        <f>F18*1000000000</f>
        <v>694900000000</v>
      </c>
      <c r="F18">
        <v>694.9</v>
      </c>
    </row>
    <row r="19" spans="1:6" ht="15">
      <c r="A19" t="s">
        <v>16</v>
      </c>
      <c r="B19" t="s">
        <v>35</v>
      </c>
      <c r="C19" s="5">
        <f>F19*1000000000</f>
        <v>242300000000</v>
      </c>
      <c r="F19">
        <v>242.3</v>
      </c>
    </row>
    <row r="20" spans="1:3" ht="15">
      <c r="A20" t="s">
        <v>17</v>
      </c>
      <c r="B20" t="s">
        <v>2</v>
      </c>
      <c r="C20" s="1">
        <v>74141884345.93</v>
      </c>
    </row>
    <row r="21" spans="1:3" ht="15">
      <c r="A21" t="s">
        <v>17</v>
      </c>
      <c r="B21" t="s">
        <v>3</v>
      </c>
      <c r="C21" s="1">
        <v>8060537693.551832</v>
      </c>
    </row>
    <row r="22" spans="1:3" ht="15">
      <c r="A22" t="s">
        <v>23</v>
      </c>
      <c r="B22" t="s">
        <v>21</v>
      </c>
      <c r="C22" s="1">
        <v>5000000000</v>
      </c>
    </row>
    <row r="23" spans="2:3" ht="15">
      <c r="B23" t="s">
        <v>30</v>
      </c>
      <c r="C23" s="5">
        <f>C19-C20-C21-C22</f>
        <v>155097577960.5182</v>
      </c>
    </row>
    <row r="24" spans="2:3" ht="15">
      <c r="B24" t="s">
        <v>31</v>
      </c>
      <c r="C24" s="2">
        <f>C23/C18*100</f>
        <v>22.31940969355565</v>
      </c>
    </row>
    <row r="25" ht="15">
      <c r="C25" s="5"/>
    </row>
    <row r="26" spans="2:6" ht="15">
      <c r="B26" t="s">
        <v>37</v>
      </c>
      <c r="C26" s="5">
        <f>F26*1000000000</f>
        <v>8000000000</v>
      </c>
      <c r="F26">
        <v>8</v>
      </c>
    </row>
    <row r="27" spans="2:3" ht="15">
      <c r="B27" t="s">
        <v>38</v>
      </c>
      <c r="C27" s="5">
        <f>C23-C26</f>
        <v>147097577960.5182</v>
      </c>
    </row>
    <row r="28" spans="2:3" ht="15">
      <c r="B28" t="s">
        <v>39</v>
      </c>
      <c r="C28">
        <f>C27/C18*100</f>
        <v>21.168164910133573</v>
      </c>
    </row>
    <row r="29" spans="2:3" ht="15">
      <c r="B29" t="s">
        <v>40</v>
      </c>
      <c r="C29">
        <f>C27/C2*100</f>
        <v>22.873204472168897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Chloe and Declan</dc:creator>
  <cp:keywords/>
  <dc:description/>
  <cp:lastModifiedBy>Chloe and Declan</cp:lastModifiedBy>
  <dcterms:created xsi:type="dcterms:W3CDTF">2012-04-29T07:53:07Z</dcterms:created>
  <dcterms:modified xsi:type="dcterms:W3CDTF">2013-03-08T16:00:27Z</dcterms:modified>
  <cp:category/>
  <cp:version/>
  <cp:contentType/>
  <cp:contentStatus/>
</cp:coreProperties>
</file>